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0955" windowHeight="895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9" i="1" l="1"/>
  <c r="D18" i="1"/>
  <c r="D17" i="1"/>
  <c r="C17" i="1"/>
  <c r="E15" i="1"/>
  <c r="C20" i="1"/>
  <c r="D20" i="1" s="1"/>
  <c r="F20" i="1"/>
  <c r="E23" i="1" s="1"/>
  <c r="C13" i="1"/>
  <c r="F11" i="1"/>
  <c r="F19" i="1" s="1"/>
  <c r="D23" i="1" s="1"/>
  <c r="F10" i="1"/>
  <c r="F18" i="1" s="1"/>
  <c r="C23" i="1" s="1"/>
  <c r="F9" i="1"/>
  <c r="F17" i="1" s="1"/>
  <c r="B23" i="1" s="1"/>
  <c r="D9" i="1"/>
  <c r="C11" i="1"/>
  <c r="D11" i="1" s="1"/>
  <c r="C10" i="1"/>
  <c r="C18" i="1" s="1"/>
  <c r="C22" i="1" s="1"/>
  <c r="C9" i="1"/>
  <c r="B22" i="1" s="1"/>
  <c r="C19" i="1" l="1"/>
  <c r="D22" i="1" s="1"/>
  <c r="D10" i="1"/>
  <c r="E22" i="1"/>
  <c r="I17" i="1" l="1" a="1"/>
  <c r="I17" i="1" s="1"/>
  <c r="I9" i="1" a="1"/>
  <c r="I19" i="1" l="1"/>
  <c r="I18" i="1"/>
  <c r="G20" i="1" s="1"/>
  <c r="I9" i="1"/>
  <c r="I10" i="1"/>
  <c r="I11" i="1"/>
</calcChain>
</file>

<file path=xl/sharedStrings.xml><?xml version="1.0" encoding="utf-8"?>
<sst xmlns="http://schemas.openxmlformats.org/spreadsheetml/2006/main" count="21" uniqueCount="18">
  <si>
    <t>n0</t>
  </si>
  <si>
    <t>Об/мин</t>
  </si>
  <si>
    <t>Q</t>
  </si>
  <si>
    <t>H</t>
  </si>
  <si>
    <t>H=a0+A1*Q+a2*Q^2</t>
  </si>
  <si>
    <t>при a0</t>
  </si>
  <si>
    <t>при a1</t>
  </si>
  <si>
    <t>при a2</t>
  </si>
  <si>
    <t>a0=</t>
  </si>
  <si>
    <t>a1=</t>
  </si>
  <si>
    <t>a2=</t>
  </si>
  <si>
    <t>nx=</t>
  </si>
  <si>
    <t>n2=</t>
  </si>
  <si>
    <t>Считается через подбор параметра</t>
  </si>
  <si>
    <t>b1=</t>
  </si>
  <si>
    <t>b2=</t>
  </si>
  <si>
    <t>n2/n1=k=</t>
  </si>
  <si>
    <t>b0=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</si>
</sst>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0" fillId="2" borderId="1" xfId="0" applyFill="1" applyBorder="1"/>
    <xf numFmtId="0" fontId="0" fillId="3" borderId="0" xfId="0" applyFill="1"/>
    <xf numFmtId="0" fontId="1" fillId="2" borderId="0" xfId="0" applyFont="1" applyFill="1"/>
    <xf numFmtId="0" fontId="0" fillId="4" borderId="0" xfId="0" applyFill="1"/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Лист1!$B$4:$D$4</c:f>
              <c:numCache>
                <c:formatCode>General</c:formatCode>
                <c:ptCount val="3"/>
                <c:pt idx="0">
                  <c:v>8.9600000000000009</c:v>
                </c:pt>
                <c:pt idx="1">
                  <c:v>13.6</c:v>
                </c:pt>
                <c:pt idx="2">
                  <c:v>16.399999999999999</c:v>
                </c:pt>
              </c:numCache>
            </c:numRef>
          </c:xVal>
          <c:yVal>
            <c:numRef>
              <c:f>Лист1!$B$5:$D$5</c:f>
              <c:numCache>
                <c:formatCode>General</c:formatCode>
                <c:ptCount val="3"/>
                <c:pt idx="0">
                  <c:v>50.2</c:v>
                </c:pt>
                <c:pt idx="1">
                  <c:v>43.1</c:v>
                </c:pt>
                <c:pt idx="2">
                  <c:v>30</c:v>
                </c:pt>
              </c:numCache>
            </c:numRef>
          </c:yVal>
          <c:smooth val="1"/>
        </c:ser>
        <c:ser>
          <c:idx val="1"/>
          <c:order val="1"/>
          <c:xVal>
            <c:numRef>
              <c:f>Лист1!$B$22:$D$22</c:f>
              <c:numCache>
                <c:formatCode>General</c:formatCode>
                <c:ptCount val="3"/>
                <c:pt idx="0">
                  <c:v>8.2194917020318172</c:v>
                </c:pt>
                <c:pt idx="1">
                  <c:v>12.476014190584007</c:v>
                </c:pt>
                <c:pt idx="2">
                  <c:v>15.044605347468949</c:v>
                </c:pt>
              </c:numCache>
            </c:numRef>
          </c:xVal>
          <c:yVal>
            <c:numRef>
              <c:f>Лист1!$B$23:$D$23</c:f>
              <c:numCache>
                <c:formatCode>General</c:formatCode>
                <c:ptCount val="3"/>
                <c:pt idx="0">
                  <c:v>42.245224319849733</c:v>
                </c:pt>
                <c:pt idx="1">
                  <c:v>36.270302155090107</c:v>
                </c:pt>
                <c:pt idx="2">
                  <c:v>25.246149991942069</c:v>
                </c:pt>
              </c:numCache>
            </c:numRef>
          </c:yVal>
          <c:smooth val="1"/>
        </c:ser>
        <c:ser>
          <c:idx val="2"/>
          <c:order val="2"/>
          <c:xVal>
            <c:numRef>
              <c:f>Лист1!$E$22</c:f>
              <c:numCache>
                <c:formatCode>General</c:formatCode>
                <c:ptCount val="1"/>
                <c:pt idx="0">
                  <c:v>12</c:v>
                </c:pt>
              </c:numCache>
            </c:numRef>
          </c:xVal>
          <c:yVal>
            <c:numRef>
              <c:f>Лист1!$E$23</c:f>
              <c:numCache>
                <c:formatCode>General</c:formatCode>
                <c:ptCount val="1"/>
                <c:pt idx="0">
                  <c:v>37.700000000000003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096640"/>
        <c:axId val="80094336"/>
      </c:scatterChart>
      <c:valAx>
        <c:axId val="80096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80094336"/>
        <c:crosses val="autoZero"/>
        <c:crossBetween val="midCat"/>
      </c:valAx>
      <c:valAx>
        <c:axId val="800943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009664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</xdr:colOff>
      <xdr:row>3</xdr:row>
      <xdr:rowOff>14287</xdr:rowOff>
    </xdr:from>
    <xdr:to>
      <xdr:col>20</xdr:col>
      <xdr:colOff>409575</xdr:colOff>
      <xdr:row>25</xdr:row>
      <xdr:rowOff>180975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J6" sqref="J6"/>
    </sheetView>
  </sheetViews>
  <sheetFormatPr defaultRowHeight="15" x14ac:dyDescent="0.25"/>
  <sheetData>
    <row r="1" spans="1:9" x14ac:dyDescent="0.25">
      <c r="A1" s="3" t="s">
        <v>0</v>
      </c>
      <c r="B1" s="3">
        <v>2810</v>
      </c>
      <c r="C1" s="3" t="s">
        <v>1</v>
      </c>
      <c r="E1" s="4" t="s">
        <v>2</v>
      </c>
      <c r="F1" s="4">
        <v>12</v>
      </c>
      <c r="G1" s="4" t="s">
        <v>3</v>
      </c>
      <c r="H1" s="4">
        <v>37.700000000000003</v>
      </c>
    </row>
    <row r="3" spans="1:9" x14ac:dyDescent="0.25">
      <c r="A3" s="3"/>
      <c r="B3" s="3">
        <v>1</v>
      </c>
      <c r="C3" s="3">
        <v>2</v>
      </c>
      <c r="D3" s="3">
        <v>3</v>
      </c>
    </row>
    <row r="4" spans="1:9" x14ac:dyDescent="0.25">
      <c r="A4" s="3" t="s">
        <v>2</v>
      </c>
      <c r="B4" s="3">
        <v>8.9600000000000009</v>
      </c>
      <c r="C4" s="3">
        <v>13.6</v>
      </c>
      <c r="D4" s="3">
        <v>16.399999999999999</v>
      </c>
    </row>
    <row r="5" spans="1:9" x14ac:dyDescent="0.25">
      <c r="A5" s="3" t="s">
        <v>3</v>
      </c>
      <c r="B5" s="3">
        <v>50.2</v>
      </c>
      <c r="C5" s="3">
        <v>43.1</v>
      </c>
      <c r="D5" s="3">
        <v>30</v>
      </c>
    </row>
    <row r="7" spans="1:9" x14ac:dyDescent="0.25">
      <c r="B7" s="2" t="s">
        <v>4</v>
      </c>
      <c r="C7" s="2"/>
      <c r="D7" s="2"/>
    </row>
    <row r="8" spans="1:9" x14ac:dyDescent="0.25">
      <c r="B8" t="s">
        <v>5</v>
      </c>
      <c r="C8" t="s">
        <v>6</v>
      </c>
      <c r="D8" t="s">
        <v>7</v>
      </c>
      <c r="F8" s="1" t="s">
        <v>3</v>
      </c>
    </row>
    <row r="9" spans="1:9" x14ac:dyDescent="0.25">
      <c r="B9">
        <v>1</v>
      </c>
      <c r="C9">
        <f>B4</f>
        <v>8.9600000000000009</v>
      </c>
      <c r="D9">
        <f>C9*C9</f>
        <v>80.281600000000012</v>
      </c>
      <c r="F9">
        <f>B5</f>
        <v>50.2</v>
      </c>
      <c r="H9" s="5" t="s">
        <v>8</v>
      </c>
      <c r="I9" s="5">
        <f t="array" ref="I9:I11">MMULT(MINVERSE(B9:D11),F9:F11)</f>
        <v>12.344308490915694</v>
      </c>
    </row>
    <row r="10" spans="1:9" x14ac:dyDescent="0.25">
      <c r="B10">
        <v>1</v>
      </c>
      <c r="C10">
        <f>C4</f>
        <v>13.6</v>
      </c>
      <c r="D10">
        <f>C10*C10</f>
        <v>184.95999999999998</v>
      </c>
      <c r="F10">
        <f>C5</f>
        <v>43.1</v>
      </c>
      <c r="H10" s="5" t="s">
        <v>9</v>
      </c>
      <c r="I10" s="5">
        <v>8.0165858890831103</v>
      </c>
    </row>
    <row r="11" spans="1:9" x14ac:dyDescent="0.25">
      <c r="B11">
        <v>1</v>
      </c>
      <c r="C11">
        <f>D4</f>
        <v>16.399999999999999</v>
      </c>
      <c r="D11">
        <f>C11*C11</f>
        <v>268.95999999999998</v>
      </c>
      <c r="F11">
        <f>D5</f>
        <v>30</v>
      </c>
      <c r="H11" s="5" t="s">
        <v>10</v>
      </c>
      <c r="I11" s="5">
        <v>-0.42317191058848458</v>
      </c>
    </row>
    <row r="13" spans="1:9" x14ac:dyDescent="0.25">
      <c r="B13" s="5" t="s">
        <v>11</v>
      </c>
      <c r="C13" s="5">
        <f>SQRT((B1^2*H1)/B5)</f>
        <v>2435.1467391995625</v>
      </c>
    </row>
    <row r="14" spans="1:9" x14ac:dyDescent="0.25">
      <c r="G14" s="8" t="s">
        <v>13</v>
      </c>
      <c r="H14" s="8"/>
      <c r="I14" s="8"/>
    </row>
    <row r="15" spans="1:9" x14ac:dyDescent="0.25">
      <c r="B15" t="s">
        <v>16</v>
      </c>
      <c r="C15" s="6">
        <v>0.9173539846017652</v>
      </c>
      <c r="D15" t="s">
        <v>12</v>
      </c>
      <c r="E15">
        <f>B1*C15</f>
        <v>2577.7646967309602</v>
      </c>
      <c r="G15" s="8"/>
      <c r="H15" s="8"/>
      <c r="I15" s="8"/>
    </row>
    <row r="17" spans="2:9" x14ac:dyDescent="0.25">
      <c r="B17">
        <v>1</v>
      </c>
      <c r="C17">
        <f>C9*C15</f>
        <v>8.2194917020318172</v>
      </c>
      <c r="D17">
        <f>(C9*C15)^2</f>
        <v>67.560043839769904</v>
      </c>
      <c r="F17">
        <f>F9*C15^2</f>
        <v>42.245224319849733</v>
      </c>
      <c r="H17" s="5" t="s">
        <v>17</v>
      </c>
      <c r="I17" s="5">
        <f t="array" ref="I17:I19">MMULT(MINVERSE(B17:D19),F17:F19)</f>
        <v>10.388208790282135</v>
      </c>
    </row>
    <row r="18" spans="2:9" x14ac:dyDescent="0.25">
      <c r="B18">
        <v>1</v>
      </c>
      <c r="C18">
        <f>C10*C15</f>
        <v>12.476014190584007</v>
      </c>
      <c r="D18">
        <f>(C10*C15)^2</f>
        <v>155.65093008365349</v>
      </c>
      <c r="F18">
        <f>F10*C15^2</f>
        <v>36.270302155090107</v>
      </c>
      <c r="H18" s="5" t="s">
        <v>14</v>
      </c>
      <c r="I18" s="5">
        <v>7.354047008252671</v>
      </c>
    </row>
    <row r="19" spans="2:9" x14ac:dyDescent="0.25">
      <c r="B19">
        <v>1</v>
      </c>
      <c r="C19">
        <f>C11*C15</f>
        <v>15.044605347468949</v>
      </c>
      <c r="D19">
        <f>(C11*C15)^2</f>
        <v>226.34015006109129</v>
      </c>
      <c r="F19">
        <f>F11*C15^2</f>
        <v>25.246149991942069</v>
      </c>
      <c r="H19" s="5" t="s">
        <v>15</v>
      </c>
      <c r="I19" s="5">
        <v>-0.42317191058848436</v>
      </c>
    </row>
    <row r="20" spans="2:9" x14ac:dyDescent="0.25">
      <c r="B20" s="7">
        <v>1</v>
      </c>
      <c r="C20" s="7">
        <f>F1</f>
        <v>12</v>
      </c>
      <c r="D20" s="7">
        <f>C20*C20</f>
        <v>144</v>
      </c>
      <c r="E20" s="7"/>
      <c r="F20" s="7">
        <f>H1</f>
        <v>37.700000000000003</v>
      </c>
      <c r="G20" s="3">
        <f>I17*B20+I18*C20+I19*D20</f>
        <v>37.700017764572436</v>
      </c>
    </row>
    <row r="22" spans="2:9" x14ac:dyDescent="0.25">
      <c r="B22">
        <f>C17</f>
        <v>8.2194917020318172</v>
      </c>
      <c r="C22">
        <f>C18</f>
        <v>12.476014190584007</v>
      </c>
      <c r="D22">
        <f>C19</f>
        <v>15.044605347468949</v>
      </c>
      <c r="E22">
        <f>C20</f>
        <v>12</v>
      </c>
    </row>
    <row r="23" spans="2:9" x14ac:dyDescent="0.25">
      <c r="B23">
        <f>F17</f>
        <v>42.245224319849733</v>
      </c>
      <c r="C23">
        <f>F18</f>
        <v>36.270302155090107</v>
      </c>
      <c r="D23">
        <f>F19</f>
        <v>25.246149991942069</v>
      </c>
      <c r="E23">
        <f>F20</f>
        <v>37.700000000000003</v>
      </c>
    </row>
  </sheetData>
  <mergeCells count="2">
    <mergeCell ref="B7:D7"/>
    <mergeCell ref="G14:I15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PC8-310-5</dc:creator>
  <cp:lastModifiedBy>PC8-310-5</cp:lastModifiedBy>
  <dcterms:created xsi:type="dcterms:W3CDTF">2024-10-22T12:43:08Z</dcterms:created>
  <dcterms:modified xsi:type="dcterms:W3CDTF">2024-10-22T14:19:20Z</dcterms:modified>
</cp:coreProperties>
</file>